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o\Downloads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M26" i="1"/>
  <c r="M25" i="1"/>
  <c r="M24" i="1"/>
  <c r="M23" i="1"/>
  <c r="M22" i="1"/>
  <c r="L25" i="1"/>
  <c r="L24" i="1"/>
  <c r="L23" i="1"/>
  <c r="L22" i="1"/>
  <c r="K25" i="1"/>
  <c r="K24" i="1"/>
  <c r="K23" i="1"/>
  <c r="K22" i="1"/>
  <c r="J28" i="1"/>
  <c r="J26" i="1"/>
  <c r="J25" i="1"/>
  <c r="J24" i="1"/>
  <c r="J23" i="1"/>
  <c r="J22" i="1"/>
  <c r="H23" i="1"/>
  <c r="H22" i="1"/>
  <c r="H21" i="1"/>
  <c r="H20" i="1"/>
  <c r="D27" i="1"/>
  <c r="D26" i="1"/>
  <c r="D25" i="1"/>
  <c r="D24" i="1"/>
  <c r="D23" i="1"/>
  <c r="D22" i="1"/>
  <c r="D21" i="1"/>
  <c r="D20" i="1"/>
  <c r="B26" i="1"/>
  <c r="B25" i="1"/>
  <c r="B22" i="1"/>
  <c r="B23" i="1"/>
  <c r="I18" i="1"/>
  <c r="I17" i="1"/>
  <c r="I16" i="1"/>
  <c r="I15" i="1"/>
  <c r="I13" i="1"/>
  <c r="I12" i="1"/>
  <c r="I11" i="1"/>
  <c r="I10" i="1"/>
  <c r="G13" i="1"/>
  <c r="D14" i="1"/>
  <c r="C14" i="1"/>
  <c r="D8" i="1"/>
  <c r="C8" i="1"/>
</calcChain>
</file>

<file path=xl/sharedStrings.xml><?xml version="1.0" encoding="utf-8"?>
<sst xmlns="http://schemas.openxmlformats.org/spreadsheetml/2006/main" count="16" uniqueCount="16">
  <si>
    <t>miercoles</t>
  </si>
  <si>
    <t>Ocean Gallery</t>
  </si>
  <si>
    <t>Calle 57</t>
  </si>
  <si>
    <t>Solo gatos</t>
  </si>
  <si>
    <t>Dirección</t>
  </si>
  <si>
    <t>Calle 45</t>
  </si>
  <si>
    <t>Teusavet</t>
  </si>
  <si>
    <t>Calle 43</t>
  </si>
  <si>
    <t>CPA</t>
  </si>
  <si>
    <t>CALLE 26</t>
  </si>
  <si>
    <t>Andres rojas</t>
  </si>
  <si>
    <t>DE TODO IMPORT</t>
  </si>
  <si>
    <t>Agentes interesados y características básicas</t>
  </si>
  <si>
    <t>Intereses y ¿Cómo esta siendo afectado por el (los) problema(s)</t>
  </si>
  <si>
    <t>Capacidad y motivación para lograr el cambio</t>
  </si>
  <si>
    <t>Posibles acciones para hacer frente a los grupos de interes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</si>
</sst>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C17" workbookViewId="0">
      <selection activeCell="G29" sqref="G29"/>
    </sheetView>
  </sheetViews>
  <sheetFormatPr baseColWidth="10" defaultRowHeight="15" x14ac:dyDescent="0.25"/>
  <cols>
    <col min="1" max="1" width="24.28515625" customWidth="1"/>
  </cols>
  <sheetData>
    <row r="1" spans="1:9" x14ac:dyDescent="0.25">
      <c r="A1" s="1" t="s">
        <v>0</v>
      </c>
      <c r="B1" s="1" t="s">
        <v>4</v>
      </c>
    </row>
    <row r="2" spans="1:9" x14ac:dyDescent="0.25">
      <c r="A2" t="s">
        <v>1</v>
      </c>
      <c r="B2" t="s">
        <v>2</v>
      </c>
      <c r="C2">
        <v>1800</v>
      </c>
    </row>
    <row r="3" spans="1:9" x14ac:dyDescent="0.25">
      <c r="A3" t="s">
        <v>3</v>
      </c>
      <c r="B3" t="s">
        <v>5</v>
      </c>
      <c r="C3">
        <v>1800</v>
      </c>
    </row>
    <row r="4" spans="1:9" x14ac:dyDescent="0.25">
      <c r="A4" t="s">
        <v>6</v>
      </c>
      <c r="B4" t="s">
        <v>7</v>
      </c>
      <c r="C4">
        <v>0</v>
      </c>
    </row>
    <row r="5" spans="1:9" x14ac:dyDescent="0.25">
      <c r="A5" t="s">
        <v>8</v>
      </c>
      <c r="B5" t="s">
        <v>9</v>
      </c>
      <c r="C5">
        <v>1800</v>
      </c>
    </row>
    <row r="6" spans="1:9" x14ac:dyDescent="0.25">
      <c r="A6" t="s">
        <v>10</v>
      </c>
      <c r="B6">
        <v>147</v>
      </c>
      <c r="C6">
        <v>1500</v>
      </c>
    </row>
    <row r="7" spans="1:9" x14ac:dyDescent="0.25">
      <c r="A7" t="s">
        <v>11</v>
      </c>
      <c r="B7">
        <v>170</v>
      </c>
      <c r="C7">
        <v>1500</v>
      </c>
    </row>
    <row r="8" spans="1:9" x14ac:dyDescent="0.25">
      <c r="C8">
        <f>SUM(C2:C7)</f>
        <v>8400</v>
      </c>
      <c r="D8">
        <f>C8*25</f>
        <v>210000</v>
      </c>
    </row>
    <row r="10" spans="1:9" x14ac:dyDescent="0.25">
      <c r="C10">
        <v>1500</v>
      </c>
      <c r="I10">
        <f>1800*4</f>
        <v>7200</v>
      </c>
    </row>
    <row r="11" spans="1:9" x14ac:dyDescent="0.25">
      <c r="C11">
        <v>1500</v>
      </c>
      <c r="I11">
        <f>1000*2</f>
        <v>2000</v>
      </c>
    </row>
    <row r="12" spans="1:9" x14ac:dyDescent="0.25">
      <c r="C12">
        <v>1500</v>
      </c>
      <c r="I12">
        <f>1500*7</f>
        <v>10500</v>
      </c>
    </row>
    <row r="13" spans="1:9" x14ac:dyDescent="0.25">
      <c r="C13">
        <v>1500</v>
      </c>
      <c r="G13">
        <f>1800*5</f>
        <v>9000</v>
      </c>
      <c r="I13">
        <f>I10+I11+I12</f>
        <v>19700</v>
      </c>
    </row>
    <row r="14" spans="1:9" x14ac:dyDescent="0.25">
      <c r="C14">
        <f>C10+C11+C12+C13</f>
        <v>6000</v>
      </c>
      <c r="D14">
        <f>C8+C14</f>
        <v>14400</v>
      </c>
    </row>
    <row r="15" spans="1:9" x14ac:dyDescent="0.25">
      <c r="I15">
        <f>1500*8</f>
        <v>12000</v>
      </c>
    </row>
    <row r="16" spans="1:9" x14ac:dyDescent="0.25">
      <c r="I16">
        <f>1800*3</f>
        <v>5400</v>
      </c>
    </row>
    <row r="17" spans="2:13" x14ac:dyDescent="0.25">
      <c r="I17">
        <f>1000*1</f>
        <v>1000</v>
      </c>
    </row>
    <row r="18" spans="2:13" x14ac:dyDescent="0.25">
      <c r="I18">
        <f>I15+I16+I17</f>
        <v>18400</v>
      </c>
    </row>
    <row r="20" spans="2:13" x14ac:dyDescent="0.25">
      <c r="B20">
        <v>2400</v>
      </c>
      <c r="D20">
        <f>1000*2</f>
        <v>2000</v>
      </c>
      <c r="H20">
        <f>1000*5</f>
        <v>5000</v>
      </c>
    </row>
    <row r="21" spans="2:13" x14ac:dyDescent="0.25">
      <c r="B21">
        <v>10000</v>
      </c>
      <c r="D21">
        <f>1500*5</f>
        <v>7500</v>
      </c>
      <c r="H21">
        <f>1500*4</f>
        <v>6000</v>
      </c>
    </row>
    <row r="22" spans="2:13" x14ac:dyDescent="0.25">
      <c r="B22">
        <f>1800*2</f>
        <v>3600</v>
      </c>
      <c r="D22">
        <f>1800*2</f>
        <v>3600</v>
      </c>
      <c r="H22">
        <f>1800*4</f>
        <v>7200</v>
      </c>
      <c r="J22">
        <f>1000*2</f>
        <v>2000</v>
      </c>
      <c r="K22">
        <f>1000*2</f>
        <v>2000</v>
      </c>
      <c r="L22">
        <f>1000*2</f>
        <v>2000</v>
      </c>
      <c r="M22">
        <f>1200*3</f>
        <v>3600</v>
      </c>
    </row>
    <row r="23" spans="2:13" x14ac:dyDescent="0.25">
      <c r="B23">
        <f>1500*3</f>
        <v>4500</v>
      </c>
      <c r="D23">
        <f>2400*2</f>
        <v>4800</v>
      </c>
      <c r="H23">
        <f>H20+H21+H22</f>
        <v>18200</v>
      </c>
      <c r="J23">
        <f>1200*3</f>
        <v>3600</v>
      </c>
      <c r="K23">
        <f>1500*4</f>
        <v>6000</v>
      </c>
      <c r="L23">
        <f>1500*6</f>
        <v>9000</v>
      </c>
      <c r="M23">
        <f>1500*5</f>
        <v>7500</v>
      </c>
    </row>
    <row r="24" spans="2:13" x14ac:dyDescent="0.25">
      <c r="B24">
        <v>2400</v>
      </c>
      <c r="D24">
        <f>5000</f>
        <v>5000</v>
      </c>
      <c r="J24">
        <f>1500*11</f>
        <v>16500</v>
      </c>
      <c r="K24">
        <f>1800*8</f>
        <v>14400</v>
      </c>
      <c r="L24">
        <f>1800*6</f>
        <v>10800</v>
      </c>
      <c r="M24">
        <f>1800*1</f>
        <v>1800</v>
      </c>
    </row>
    <row r="25" spans="2:13" x14ac:dyDescent="0.25">
      <c r="B25">
        <f>1000*3</f>
        <v>3000</v>
      </c>
      <c r="D25">
        <f>SUM(D20:D24)</f>
        <v>22900</v>
      </c>
      <c r="G25">
        <f>1000*2</f>
        <v>2000</v>
      </c>
      <c r="J25">
        <f>1800*8</f>
        <v>14400</v>
      </c>
      <c r="K25">
        <f>SUM(K22:K24)</f>
        <v>22400</v>
      </c>
      <c r="L25">
        <f>SUM(L22:L24)</f>
        <v>21800</v>
      </c>
      <c r="M25">
        <f>2400*3</f>
        <v>7200</v>
      </c>
    </row>
    <row r="26" spans="2:13" x14ac:dyDescent="0.25">
      <c r="B26">
        <f>SUM(B20:B25)</f>
        <v>25900</v>
      </c>
      <c r="D26">
        <f>1200*3</f>
        <v>3600</v>
      </c>
      <c r="G26">
        <f>1500*7</f>
        <v>10500</v>
      </c>
      <c r="J26">
        <f>2*2400</f>
        <v>4800</v>
      </c>
      <c r="M26">
        <f>SUM(M22:M25)</f>
        <v>20100</v>
      </c>
    </row>
    <row r="27" spans="2:13" x14ac:dyDescent="0.25">
      <c r="D27">
        <f>D25+D26</f>
        <v>26500</v>
      </c>
      <c r="G27">
        <f>1800*5</f>
        <v>9000</v>
      </c>
      <c r="J27">
        <v>5000</v>
      </c>
    </row>
    <row r="28" spans="2:13" x14ac:dyDescent="0.25">
      <c r="G28">
        <f>SUM(G25:G27)</f>
        <v>21500</v>
      </c>
      <c r="J28">
        <f>SUM(J22:J27)</f>
        <v>46300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tabSelected="1" zoomScale="90" zoomScaleNormal="90" workbookViewId="0">
      <selection activeCell="B4" sqref="B4:E13"/>
    </sheetView>
  </sheetViews>
  <sheetFormatPr baseColWidth="10" defaultRowHeight="15" x14ac:dyDescent="0.25"/>
  <cols>
    <col min="2" max="2" width="40.7109375" bestFit="1" customWidth="1"/>
    <col min="3" max="3" width="58.5703125" bestFit="1" customWidth="1"/>
    <col min="4" max="4" width="42.5703125" bestFit="1" customWidth="1"/>
    <col min="5" max="5" width="53.42578125" bestFit="1" customWidth="1"/>
  </cols>
  <sheetData>
    <row r="3" spans="1:5" ht="66.75" customHeight="1" x14ac:dyDescent="0.25">
      <c r="B3" s="3" t="s">
        <v>12</v>
      </c>
      <c r="C3" s="3" t="s">
        <v>13</v>
      </c>
      <c r="D3" s="3" t="s">
        <v>14</v>
      </c>
      <c r="E3" s="3" t="s">
        <v>15</v>
      </c>
    </row>
    <row r="4" spans="1:5" ht="20.100000000000001" customHeight="1" x14ac:dyDescent="0.25">
      <c r="A4" s="2">
        <v>1</v>
      </c>
      <c r="B4" s="3"/>
      <c r="C4" s="3"/>
      <c r="D4" s="3"/>
      <c r="E4" s="3"/>
    </row>
    <row r="5" spans="1:5" ht="20.100000000000001" customHeight="1" x14ac:dyDescent="0.25">
      <c r="A5" s="2">
        <v>2</v>
      </c>
      <c r="B5" s="3"/>
      <c r="C5" s="3"/>
      <c r="D5" s="3"/>
      <c r="E5" s="3"/>
    </row>
    <row r="6" spans="1:5" ht="20.100000000000001" customHeight="1" x14ac:dyDescent="0.25">
      <c r="A6" s="2">
        <v>3</v>
      </c>
      <c r="B6" s="3"/>
      <c r="C6" s="3"/>
      <c r="D6" s="3"/>
      <c r="E6" s="3"/>
    </row>
    <row r="7" spans="1:5" ht="20.100000000000001" customHeight="1" x14ac:dyDescent="0.25">
      <c r="A7" s="2">
        <v>4</v>
      </c>
      <c r="B7" s="3"/>
      <c r="C7" s="3"/>
      <c r="D7" s="3"/>
      <c r="E7" s="3"/>
    </row>
    <row r="8" spans="1:5" ht="20.100000000000001" customHeight="1" x14ac:dyDescent="0.25">
      <c r="A8" s="2">
        <v>5</v>
      </c>
      <c r="B8" s="3"/>
      <c r="C8" s="3"/>
      <c r="D8" s="3"/>
      <c r="E8" s="3"/>
    </row>
    <row r="9" spans="1:5" ht="20.100000000000001" customHeight="1" x14ac:dyDescent="0.25">
      <c r="A9" s="2">
        <v>6</v>
      </c>
      <c r="B9" s="3"/>
      <c r="C9" s="3"/>
      <c r="D9" s="3"/>
      <c r="E9" s="3"/>
    </row>
    <row r="10" spans="1:5" ht="20.100000000000001" customHeight="1" x14ac:dyDescent="0.25">
      <c r="A10" s="2">
        <v>7</v>
      </c>
      <c r="B10" s="3"/>
      <c r="C10" s="3"/>
      <c r="D10" s="3"/>
      <c r="E10" s="3"/>
    </row>
    <row r="11" spans="1:5" ht="20.100000000000001" customHeight="1" x14ac:dyDescent="0.25">
      <c r="A11" s="2">
        <v>8</v>
      </c>
      <c r="B11" s="3"/>
      <c r="C11" s="3"/>
      <c r="D11" s="3"/>
      <c r="E11" s="3"/>
    </row>
    <row r="12" spans="1:5" ht="20.100000000000001" customHeight="1" x14ac:dyDescent="0.25">
      <c r="A12" s="2">
        <v>9</v>
      </c>
      <c r="B12" s="3"/>
      <c r="C12" s="3"/>
      <c r="D12" s="3"/>
      <c r="E12" s="3"/>
    </row>
    <row r="13" spans="1:5" ht="20.100000000000001" customHeight="1" x14ac:dyDescent="0.25">
      <c r="A13" s="2">
        <v>10</v>
      </c>
      <c r="B13" s="3"/>
      <c r="C13" s="3"/>
      <c r="D13" s="3"/>
      <c r="E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los 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Hernandez Riaño</dc:creator>
  <cp:lastModifiedBy>Andrés Esteban Acero</cp:lastModifiedBy>
  <dcterms:created xsi:type="dcterms:W3CDTF">2015-06-22T01:06:53Z</dcterms:created>
  <dcterms:modified xsi:type="dcterms:W3CDTF">2015-06-23T17:40:06Z</dcterms:modified>
</cp:coreProperties>
</file>